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ndanigg/Desktop/Linda's /"/>
    </mc:Choice>
  </mc:AlternateContent>
  <xr:revisionPtr revIDLastSave="0" documentId="8_{6A816390-3202-8E49-B3BF-62897A748863}" xr6:coauthVersionLast="36" xr6:coauthVersionMax="36" xr10:uidLastSave="{00000000-0000-0000-0000-000000000000}"/>
  <bookViews>
    <workbookView xWindow="480" yWindow="460" windowWidth="23000" windowHeight="11320" xr2:uid="{00000000-000D-0000-FFFF-FFFF00000000}"/>
  </bookViews>
  <sheets>
    <sheet name="LID 2017 BUDGET" sheetId="1" r:id="rId1"/>
    <sheet name="Sheet3" sheetId="3" r:id="rId2"/>
  </sheets>
  <definedNames>
    <definedName name="_xlnm.Print_Area" localSheetId="0">'LID 2017 BUDGET'!$A$1:$O$52</definedName>
  </definedNames>
  <calcPr calcId="181029"/>
</workbook>
</file>

<file path=xl/calcChain.xml><?xml version="1.0" encoding="utf-8"?>
<calcChain xmlns="http://schemas.openxmlformats.org/spreadsheetml/2006/main">
  <c r="O35" i="1" l="1"/>
  <c r="O34" i="1"/>
  <c r="O32" i="1"/>
  <c r="C57" i="1"/>
  <c r="D57" i="1" s="1"/>
  <c r="C55" i="1"/>
  <c r="D46" i="1" l="1"/>
  <c r="C46" i="1"/>
  <c r="D36" i="1"/>
  <c r="D21" i="1"/>
  <c r="D7" i="1"/>
  <c r="D47" i="1" l="1"/>
  <c r="C26" i="1" l="1"/>
  <c r="C36" i="1" s="1"/>
  <c r="C31" i="1"/>
  <c r="O31" i="1" s="1"/>
  <c r="C21" i="1"/>
  <c r="C47" i="1" s="1"/>
  <c r="C7" i="1" l="1"/>
  <c r="B36" i="1" l="1"/>
  <c r="B21" i="1"/>
  <c r="O6" i="1" l="1"/>
  <c r="O45" i="1" l="1"/>
  <c r="O28" i="1" l="1"/>
  <c r="O20" i="1" l="1"/>
  <c r="O40" i="1" l="1"/>
  <c r="O29" i="1" l="1"/>
  <c r="O27" i="1"/>
  <c r="O26" i="1"/>
  <c r="O44" i="1" l="1"/>
  <c r="O43" i="1"/>
  <c r="O42" i="1"/>
  <c r="O41" i="1"/>
  <c r="O12" i="1"/>
  <c r="O11" i="1"/>
  <c r="B46" i="1"/>
  <c r="O23" i="1" l="1"/>
  <c r="O5" i="1" l="1"/>
  <c r="O4" i="1"/>
  <c r="O7" i="1" l="1"/>
  <c r="O24" i="1"/>
  <c r="O36" i="1" s="1"/>
  <c r="O39" i="1" l="1"/>
  <c r="O38" i="1"/>
  <c r="O19" i="1"/>
  <c r="O18" i="1"/>
  <c r="O17" i="1"/>
  <c r="O16" i="1"/>
  <c r="O15" i="1"/>
  <c r="O14" i="1"/>
  <c r="O13" i="1"/>
  <c r="O10" i="1"/>
  <c r="O46" i="1" l="1"/>
  <c r="O47" i="1" s="1"/>
  <c r="O21" i="1"/>
  <c r="C48" i="1" l="1"/>
</calcChain>
</file>

<file path=xl/sharedStrings.xml><?xml version="1.0" encoding="utf-8"?>
<sst xmlns="http://schemas.openxmlformats.org/spreadsheetml/2006/main" count="67" uniqueCount="65">
  <si>
    <t>Little McDonald Kerbs &amp; Paul  Lake Improvement District</t>
  </si>
  <si>
    <t>INCOME</t>
  </si>
  <si>
    <t>Budget</t>
  </si>
  <si>
    <t>Total Income</t>
  </si>
  <si>
    <t>OPERATIONS EXPENSE</t>
  </si>
  <si>
    <t>Lid General Operating Expenses</t>
  </si>
  <si>
    <t>Member Mailings</t>
  </si>
  <si>
    <t>PO Box</t>
  </si>
  <si>
    <t>Office Expense/Web Site Management</t>
  </si>
  <si>
    <t>Postage/ Misc</t>
  </si>
  <si>
    <t>COLA (water testing)</t>
  </si>
  <si>
    <t>Environment (spraying insects)</t>
  </si>
  <si>
    <t>Outlet Operational Expenses</t>
  </si>
  <si>
    <t>Electricity (Pumping) with reserve</t>
  </si>
  <si>
    <t>Maintance - Mechanical Observation</t>
  </si>
  <si>
    <t>Testing (AIS)(RMB lab) (Project Required)</t>
  </si>
  <si>
    <t>Total Outlet Operational Expenses</t>
  </si>
  <si>
    <t>Total LID Gen &amp; Operating Expenses</t>
  </si>
  <si>
    <t>LID General Operating Special Projects</t>
  </si>
  <si>
    <t>Total LID Special Projects Expenses</t>
  </si>
  <si>
    <t>Checking Balance</t>
  </si>
  <si>
    <t>January</t>
  </si>
  <si>
    <t>Febuary</t>
  </si>
  <si>
    <t>March</t>
  </si>
  <si>
    <t>April</t>
  </si>
  <si>
    <t>May</t>
  </si>
  <si>
    <t>June</t>
  </si>
  <si>
    <t>July</t>
  </si>
  <si>
    <t>September</t>
  </si>
  <si>
    <t>November</t>
  </si>
  <si>
    <t>December</t>
  </si>
  <si>
    <t xml:space="preserve">Total </t>
  </si>
  <si>
    <t>Annual Operating Expenses</t>
  </si>
  <si>
    <t>Lid Assessments from County</t>
  </si>
  <si>
    <t>Lake AIS Testing</t>
  </si>
  <si>
    <t>October</t>
  </si>
  <si>
    <t>DNR Permits/MnDOT</t>
  </si>
  <si>
    <t>PACC</t>
  </si>
  <si>
    <t>Forum Commications</t>
  </si>
  <si>
    <t>Board of Directors Liability Travelers</t>
  </si>
  <si>
    <t>Property Maintenance (snow removal mowing)</t>
  </si>
  <si>
    <t>Locating Services</t>
  </si>
  <si>
    <t xml:space="preserve">Phone Line </t>
  </si>
  <si>
    <t>Kerbs Lake outlet/channel</t>
  </si>
  <si>
    <t xml:space="preserve">Moore Engineering </t>
  </si>
  <si>
    <t>Ohnstad</t>
  </si>
  <si>
    <t>Bank Interest</t>
  </si>
  <si>
    <t>August</t>
  </si>
  <si>
    <t xml:space="preserve">Misc. </t>
  </si>
  <si>
    <t xml:space="preserve">Land Purchase </t>
  </si>
  <si>
    <t>Misc Funds</t>
  </si>
  <si>
    <t xml:space="preserve">Otter Tail County </t>
  </si>
  <si>
    <t xml:space="preserve">Audit </t>
  </si>
  <si>
    <t>Expenses for State Fund (Lobbyist)</t>
  </si>
  <si>
    <t xml:space="preserve">Pumphouse/Outlet Project </t>
  </si>
  <si>
    <t>Moore Engineering</t>
  </si>
  <si>
    <t xml:space="preserve">Ohnstad </t>
  </si>
  <si>
    <t xml:space="preserve">Liability Insurance/Pumphouse Cincinatii </t>
  </si>
  <si>
    <t>2020 Budgeted Engineering/Legal Fees</t>
  </si>
  <si>
    <t xml:space="preserve">429 Final Assessment Account </t>
  </si>
  <si>
    <t xml:space="preserve">Midwest Bank </t>
  </si>
  <si>
    <t xml:space="preserve">Ottertail County </t>
  </si>
  <si>
    <t>Interest</t>
  </si>
  <si>
    <t>Refund Check 1072 Moore Engineering</t>
  </si>
  <si>
    <t>Reserve Saving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</si>
</sst>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164" fontId="0" fillId="0" borderId="4" xfId="0" applyNumberFormat="1" applyBorder="1"/>
    <xf numFmtId="0" fontId="0" fillId="0" borderId="0" xfId="0" applyFill="1"/>
    <xf numFmtId="0" fontId="0" fillId="2" borderId="0" xfId="0" applyFill="1"/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/>
    <xf numFmtId="164" fontId="0" fillId="2" borderId="4" xfId="0" applyNumberFormat="1" applyFont="1" applyFill="1" applyBorder="1"/>
    <xf numFmtId="0" fontId="0" fillId="2" borderId="4" xfId="0" applyFont="1" applyFill="1" applyBorder="1"/>
    <xf numFmtId="164" fontId="0" fillId="2" borderId="0" xfId="0" applyNumberFormat="1" applyFill="1"/>
    <xf numFmtId="0" fontId="4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0" fillId="2" borderId="4" xfId="0" applyNumberFormat="1" applyFill="1" applyBorder="1"/>
    <xf numFmtId="0" fontId="4" fillId="2" borderId="4" xfId="0" applyFont="1" applyFill="1" applyBorder="1" applyAlignment="1">
      <alignment horizontal="center" vertical="center" wrapText="1"/>
    </xf>
    <xf numFmtId="164" fontId="0" fillId="2" borderId="3" xfId="0" applyNumberFormat="1" applyFill="1" applyBorder="1"/>
    <xf numFmtId="0" fontId="2" fillId="2" borderId="4" xfId="0" applyFont="1" applyFill="1" applyBorder="1" applyAlignment="1">
      <alignment vertical="center" wrapText="1"/>
    </xf>
    <xf numFmtId="164" fontId="0" fillId="2" borderId="7" xfId="0" applyNumberFormat="1" applyFill="1" applyBorder="1"/>
    <xf numFmtId="164" fontId="0" fillId="2" borderId="0" xfId="0" applyNumberFormat="1" applyFill="1" applyBorder="1"/>
    <xf numFmtId="0" fontId="2" fillId="2" borderId="4" xfId="0" applyFont="1" applyFill="1" applyBorder="1" applyAlignment="1">
      <alignment horizontal="left" vertical="center" wrapText="1"/>
    </xf>
    <xf numFmtId="164" fontId="0" fillId="2" borderId="2" xfId="0" applyNumberFormat="1" applyFill="1" applyBorder="1"/>
    <xf numFmtId="164" fontId="2" fillId="2" borderId="8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center"/>
    </xf>
    <xf numFmtId="164" fontId="0" fillId="3" borderId="4" xfId="0" applyNumberFormat="1" applyFill="1" applyBorder="1"/>
    <xf numFmtId="0" fontId="4" fillId="3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vertical="center"/>
    </xf>
    <xf numFmtId="164" fontId="0" fillId="0" borderId="4" xfId="0" applyNumberFormat="1" applyFill="1" applyBorder="1"/>
    <xf numFmtId="0" fontId="6" fillId="2" borderId="4" xfId="0" applyFont="1" applyFill="1" applyBorder="1" applyAlignment="1">
      <alignment vertical="center" wrapText="1"/>
    </xf>
    <xf numFmtId="164" fontId="0" fillId="2" borderId="8" xfId="0" applyNumberFormat="1" applyFill="1" applyBorder="1"/>
    <xf numFmtId="0" fontId="8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ill="1"/>
    <xf numFmtId="0" fontId="2" fillId="4" borderId="4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/>
    <xf numFmtId="164" fontId="2" fillId="3" borderId="7" xfId="0" applyNumberFormat="1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164" fontId="0" fillId="3" borderId="3" xfId="0" applyNumberFormat="1" applyFill="1" applyBorder="1"/>
    <xf numFmtId="164" fontId="0" fillId="3" borderId="0" xfId="0" applyNumberFormat="1" applyFill="1" applyBorder="1"/>
    <xf numFmtId="164" fontId="2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="130" zoomScaleNormal="130" workbookViewId="0">
      <selection activeCell="D42" sqref="D42"/>
    </sheetView>
  </sheetViews>
  <sheetFormatPr baseColWidth="10" defaultColWidth="8.83203125" defaultRowHeight="15" x14ac:dyDescent="0.2"/>
  <cols>
    <col min="1" max="1" width="38.6640625" customWidth="1"/>
    <col min="2" max="2" width="12.6640625" style="1" customWidth="1"/>
    <col min="3" max="4" width="12.6640625" customWidth="1"/>
    <col min="5" max="7" width="12.6640625" hidden="1" customWidth="1"/>
    <col min="8" max="8" width="12.6640625" style="1" hidden="1" customWidth="1"/>
    <col min="9" max="14" width="12.6640625" hidden="1" customWidth="1"/>
    <col min="15" max="15" width="12.6640625" customWidth="1"/>
    <col min="16" max="22" width="9.1640625" customWidth="1"/>
  </cols>
  <sheetData>
    <row r="1" spans="1:15" ht="31.5" customHeight="1" x14ac:dyDescent="0.2">
      <c r="A1" s="60" t="s">
        <v>0</v>
      </c>
      <c r="B1" s="61"/>
      <c r="C1" s="61"/>
      <c r="D1" s="61"/>
      <c r="E1" s="61"/>
      <c r="F1" s="61"/>
    </row>
    <row r="2" spans="1:15" x14ac:dyDescent="0.2">
      <c r="A2" s="3">
        <v>2020</v>
      </c>
      <c r="B2" s="13">
        <v>2020</v>
      </c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</row>
    <row r="3" spans="1:15" x14ac:dyDescent="0.2">
      <c r="A3" s="7" t="s">
        <v>1</v>
      </c>
      <c r="B3" s="8" t="s">
        <v>2</v>
      </c>
      <c r="C3" s="20" t="s">
        <v>21</v>
      </c>
      <c r="D3" s="20" t="s">
        <v>22</v>
      </c>
      <c r="E3" s="20" t="s">
        <v>23</v>
      </c>
      <c r="F3" s="20" t="s">
        <v>24</v>
      </c>
      <c r="G3" s="20" t="s">
        <v>25</v>
      </c>
      <c r="H3" s="21" t="s">
        <v>26</v>
      </c>
      <c r="I3" s="20" t="s">
        <v>27</v>
      </c>
      <c r="J3" s="20" t="s">
        <v>47</v>
      </c>
      <c r="K3" s="20" t="s">
        <v>28</v>
      </c>
      <c r="L3" s="20" t="s">
        <v>35</v>
      </c>
      <c r="M3" s="20" t="s">
        <v>29</v>
      </c>
      <c r="N3" s="20" t="s">
        <v>30</v>
      </c>
      <c r="O3" s="20" t="s">
        <v>31</v>
      </c>
    </row>
    <row r="4" spans="1:15" s="6" customFormat="1" x14ac:dyDescent="0.2">
      <c r="A4" s="7" t="s">
        <v>33</v>
      </c>
      <c r="B4" s="35">
        <v>113000</v>
      </c>
      <c r="C4" s="10">
        <v>2633.43</v>
      </c>
      <c r="D4" s="10">
        <v>0</v>
      </c>
      <c r="E4" s="11"/>
      <c r="F4" s="11"/>
      <c r="G4" s="10"/>
      <c r="H4" s="10"/>
      <c r="I4" s="11"/>
      <c r="J4" s="9"/>
      <c r="K4" s="9"/>
      <c r="L4" s="10"/>
      <c r="M4" s="10"/>
      <c r="N4" s="9"/>
      <c r="O4" s="10">
        <f>SUM(C4:N4)</f>
        <v>2633.43</v>
      </c>
    </row>
    <row r="5" spans="1:15" x14ac:dyDescent="0.2">
      <c r="A5" s="41" t="s">
        <v>46</v>
      </c>
      <c r="B5" s="14"/>
      <c r="C5" s="22">
        <v>6.53</v>
      </c>
      <c r="D5" s="22">
        <v>7.46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0">
        <f>SUM(C5:N5)</f>
        <v>13.99</v>
      </c>
    </row>
    <row r="6" spans="1:15" ht="16" thickBot="1" x14ac:dyDescent="0.25">
      <c r="A6" s="41" t="s">
        <v>50</v>
      </c>
      <c r="B6" s="3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0">
        <f>SUM(C6:N6)</f>
        <v>0</v>
      </c>
    </row>
    <row r="7" spans="1:15" ht="17" thickTop="1" thickBot="1" x14ac:dyDescent="0.25">
      <c r="A7" s="23" t="s">
        <v>3</v>
      </c>
      <c r="B7" s="15">
        <v>113000</v>
      </c>
      <c r="C7" s="15">
        <f>SUM(C4:C6)</f>
        <v>2639.96</v>
      </c>
      <c r="D7" s="15">
        <f>SUM(D4:D6)</f>
        <v>7.46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f>SUM(O4:O6)</f>
        <v>2647.4199999999996</v>
      </c>
    </row>
    <row r="8" spans="1:15" ht="16" thickTop="1" x14ac:dyDescent="0.2">
      <c r="A8" s="34" t="s">
        <v>4</v>
      </c>
      <c r="B8" s="59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2">
      <c r="A9" s="31" t="s">
        <v>5</v>
      </c>
      <c r="B9" s="5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25" t="s">
        <v>6</v>
      </c>
      <c r="B10" s="14">
        <v>400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>
        <f t="shared" ref="O10:O20" si="0">SUM(C10:N10)</f>
        <v>0</v>
      </c>
    </row>
    <row r="11" spans="1:15" s="6" customFormat="1" x14ac:dyDescent="0.2">
      <c r="A11" s="39" t="s">
        <v>37</v>
      </c>
      <c r="B11" s="14">
        <v>350</v>
      </c>
      <c r="C11" s="22"/>
      <c r="D11" s="22">
        <v>60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f t="shared" si="0"/>
        <v>60</v>
      </c>
    </row>
    <row r="12" spans="1:15" s="6" customFormat="1" x14ac:dyDescent="0.2">
      <c r="A12" s="39" t="s">
        <v>38</v>
      </c>
      <c r="B12" s="14">
        <v>250</v>
      </c>
      <c r="C12" s="22">
        <v>28.3</v>
      </c>
      <c r="D12" s="22">
        <v>24.8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f t="shared" si="0"/>
        <v>53.1</v>
      </c>
    </row>
    <row r="13" spans="1:15" x14ac:dyDescent="0.2">
      <c r="A13" s="25" t="s">
        <v>7</v>
      </c>
      <c r="B13" s="14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f t="shared" si="0"/>
        <v>0</v>
      </c>
    </row>
    <row r="14" spans="1:15" x14ac:dyDescent="0.2">
      <c r="A14" s="25" t="s">
        <v>8</v>
      </c>
      <c r="B14" s="14">
        <v>600</v>
      </c>
      <c r="C14" s="22">
        <v>48.3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f t="shared" si="0"/>
        <v>48.3</v>
      </c>
    </row>
    <row r="15" spans="1:15" x14ac:dyDescent="0.2">
      <c r="A15" s="25" t="s">
        <v>9</v>
      </c>
      <c r="B15" s="14">
        <v>50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>
        <f t="shared" si="0"/>
        <v>0</v>
      </c>
    </row>
    <row r="16" spans="1:15" x14ac:dyDescent="0.2">
      <c r="A16" s="25" t="s">
        <v>10</v>
      </c>
      <c r="B16" s="14">
        <v>1400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>
        <f t="shared" si="0"/>
        <v>0</v>
      </c>
    </row>
    <row r="17" spans="1:15" x14ac:dyDescent="0.2">
      <c r="A17" s="25" t="s">
        <v>34</v>
      </c>
      <c r="B17" s="14">
        <v>1300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f t="shared" si="0"/>
        <v>0</v>
      </c>
    </row>
    <row r="18" spans="1:15" x14ac:dyDescent="0.2">
      <c r="A18" s="25" t="s">
        <v>39</v>
      </c>
      <c r="B18" s="14">
        <v>1000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>
        <f t="shared" si="0"/>
        <v>0</v>
      </c>
    </row>
    <row r="19" spans="1:15" x14ac:dyDescent="0.2">
      <c r="A19" s="25" t="s">
        <v>11</v>
      </c>
      <c r="B19" s="14">
        <v>5000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f t="shared" si="0"/>
        <v>0</v>
      </c>
    </row>
    <row r="20" spans="1:15" x14ac:dyDescent="0.2">
      <c r="A20" s="25" t="s">
        <v>48</v>
      </c>
      <c r="B20" s="16">
        <v>500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2">
        <f t="shared" si="0"/>
        <v>0</v>
      </c>
    </row>
    <row r="21" spans="1:15" x14ac:dyDescent="0.2">
      <c r="A21" s="47" t="s">
        <v>32</v>
      </c>
      <c r="B21" s="48">
        <f>SUM(B10:B20)</f>
        <v>10920</v>
      </c>
      <c r="C21" s="48">
        <f>SUM(C10:C20)</f>
        <v>76.599999999999994</v>
      </c>
      <c r="D21" s="48">
        <f>SUM(D10:D20)</f>
        <v>84.8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48">
        <f>SUM(O10:O19)</f>
        <v>161.39999999999998</v>
      </c>
    </row>
    <row r="22" spans="1:15" s="5" customFormat="1" x14ac:dyDescent="0.2">
      <c r="A22" s="31" t="s">
        <v>18</v>
      </c>
      <c r="B22" s="5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16" thickBot="1" x14ac:dyDescent="0.25">
      <c r="A23" s="25" t="s">
        <v>52</v>
      </c>
      <c r="B23" s="17">
        <v>7500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>
        <f>SUM(C23:N23)</f>
        <v>0</v>
      </c>
    </row>
    <row r="24" spans="1:15" ht="17" thickTop="1" thickBot="1" x14ac:dyDescent="0.25">
      <c r="A24" s="25" t="s">
        <v>36</v>
      </c>
      <c r="B24" s="18">
        <v>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>
        <f>SUM(C24:N24)</f>
        <v>0</v>
      </c>
    </row>
    <row r="25" spans="1:15" ht="17" thickTop="1" thickBot="1" x14ac:dyDescent="0.25">
      <c r="A25" s="31" t="s">
        <v>43</v>
      </c>
      <c r="B25" s="55"/>
      <c r="C25" s="54"/>
      <c r="D25" s="54"/>
      <c r="E25" s="26"/>
      <c r="F25" s="26"/>
      <c r="G25" s="26"/>
      <c r="H25" s="26"/>
      <c r="I25" s="26"/>
      <c r="J25" s="26"/>
      <c r="K25" s="27"/>
      <c r="L25" s="27"/>
      <c r="M25" s="27"/>
      <c r="N25" s="26"/>
      <c r="O25" s="33"/>
    </row>
    <row r="26" spans="1:15" ht="17" thickTop="1" thickBot="1" x14ac:dyDescent="0.25">
      <c r="A26" s="25" t="s">
        <v>44</v>
      </c>
      <c r="B26" s="18"/>
      <c r="C26" s="26">
        <f>1080+442.5+3158.2+450+2705</f>
        <v>7835.7</v>
      </c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6"/>
      <c r="O26" s="22">
        <f t="shared" ref="O26:O35" si="1">SUM(C26:N26)</f>
        <v>7835.7</v>
      </c>
    </row>
    <row r="27" spans="1:15" ht="17" thickTop="1" thickBot="1" x14ac:dyDescent="0.25">
      <c r="A27" s="25" t="s">
        <v>45</v>
      </c>
      <c r="B27" s="18"/>
      <c r="C27" s="26"/>
      <c r="D27" s="26">
        <v>3167.5</v>
      </c>
      <c r="E27" s="26"/>
      <c r="F27" s="26"/>
      <c r="G27" s="26"/>
      <c r="H27" s="26"/>
      <c r="I27" s="26"/>
      <c r="J27" s="26"/>
      <c r="K27" s="27"/>
      <c r="L27" s="27"/>
      <c r="M27" s="27"/>
      <c r="N27" s="26"/>
      <c r="O27" s="22">
        <f t="shared" si="1"/>
        <v>3167.5</v>
      </c>
    </row>
    <row r="28" spans="1:15" ht="17" thickTop="1" thickBot="1" x14ac:dyDescent="0.25">
      <c r="A28" s="25" t="s">
        <v>49</v>
      </c>
      <c r="B28" s="18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7"/>
      <c r="N28" s="26"/>
      <c r="O28" s="22">
        <f t="shared" si="1"/>
        <v>0</v>
      </c>
    </row>
    <row r="29" spans="1:15" ht="17" thickTop="1" thickBot="1" x14ac:dyDescent="0.25">
      <c r="A29" s="25" t="s">
        <v>53</v>
      </c>
      <c r="B29" s="18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7"/>
      <c r="N29" s="26"/>
      <c r="O29" s="22">
        <f t="shared" si="1"/>
        <v>0</v>
      </c>
    </row>
    <row r="30" spans="1:15" ht="17" thickTop="1" thickBot="1" x14ac:dyDescent="0.25">
      <c r="A30" s="31" t="s">
        <v>54</v>
      </c>
      <c r="B30" s="55"/>
      <c r="C30" s="54"/>
      <c r="D30" s="54"/>
      <c r="E30" s="26"/>
      <c r="F30" s="26"/>
      <c r="G30" s="26"/>
      <c r="H30" s="26"/>
      <c r="I30" s="26"/>
      <c r="J30" s="26"/>
      <c r="K30" s="27"/>
      <c r="L30" s="27"/>
      <c r="M30" s="27"/>
      <c r="N30" s="26"/>
      <c r="O30" s="33"/>
    </row>
    <row r="31" spans="1:15" ht="17" thickTop="1" thickBot="1" x14ac:dyDescent="0.25">
      <c r="A31" s="25" t="s">
        <v>44</v>
      </c>
      <c r="B31" s="18"/>
      <c r="C31" s="26">
        <f>2080+1280+560+320</f>
        <v>4240</v>
      </c>
      <c r="D31" s="26">
        <v>742.5</v>
      </c>
      <c r="E31" s="26"/>
      <c r="F31" s="26"/>
      <c r="G31" s="26"/>
      <c r="H31" s="26"/>
      <c r="I31" s="26"/>
      <c r="J31" s="26"/>
      <c r="K31" s="27"/>
      <c r="L31" s="27"/>
      <c r="M31" s="27"/>
      <c r="N31" s="26"/>
      <c r="O31" s="22">
        <f t="shared" si="1"/>
        <v>4982.5</v>
      </c>
    </row>
    <row r="32" spans="1:15" ht="17" thickTop="1" thickBot="1" x14ac:dyDescent="0.25">
      <c r="A32" s="25" t="s">
        <v>45</v>
      </c>
      <c r="B32" s="18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6"/>
      <c r="O32" s="22">
        <f t="shared" si="1"/>
        <v>0</v>
      </c>
    </row>
    <row r="33" spans="1:15" ht="17" thickTop="1" thickBot="1" x14ac:dyDescent="0.25">
      <c r="A33" s="31" t="s">
        <v>58</v>
      </c>
      <c r="B33" s="55"/>
      <c r="C33" s="54"/>
      <c r="D33" s="54"/>
      <c r="E33" s="54"/>
      <c r="F33" s="54"/>
      <c r="G33" s="54"/>
      <c r="H33" s="54"/>
      <c r="I33" s="54"/>
      <c r="J33" s="54"/>
      <c r="K33" s="58"/>
      <c r="L33" s="58"/>
      <c r="M33" s="58"/>
      <c r="N33" s="54"/>
      <c r="O33" s="33"/>
    </row>
    <row r="34" spans="1:15" ht="17" thickTop="1" thickBot="1" x14ac:dyDescent="0.25">
      <c r="A34" s="25" t="s">
        <v>55</v>
      </c>
      <c r="B34" s="18">
        <v>5000</v>
      </c>
      <c r="C34" s="26">
        <v>2002.8</v>
      </c>
      <c r="D34" s="26"/>
      <c r="E34" s="26"/>
      <c r="F34" s="26"/>
      <c r="G34" s="26"/>
      <c r="H34" s="26"/>
      <c r="I34" s="26"/>
      <c r="J34" s="26"/>
      <c r="K34" s="27"/>
      <c r="L34" s="27"/>
      <c r="M34" s="27"/>
      <c r="N34" s="26"/>
      <c r="O34" s="22">
        <f t="shared" si="1"/>
        <v>2002.8</v>
      </c>
    </row>
    <row r="35" spans="1:15" ht="17" thickTop="1" thickBot="1" x14ac:dyDescent="0.25">
      <c r="A35" s="25" t="s">
        <v>56</v>
      </c>
      <c r="B35" s="18">
        <v>5000</v>
      </c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6"/>
      <c r="O35" s="22">
        <f t="shared" si="1"/>
        <v>0</v>
      </c>
    </row>
    <row r="36" spans="1:15" s="5" customFormat="1" ht="17" thickTop="1" thickBot="1" x14ac:dyDescent="0.25">
      <c r="A36" s="47" t="s">
        <v>19</v>
      </c>
      <c r="B36" s="49">
        <f>SUM(B23:B35)</f>
        <v>17500</v>
      </c>
      <c r="C36" s="49">
        <f>SUM(C26:C35)</f>
        <v>14078.5</v>
      </c>
      <c r="D36" s="49">
        <f>SUM(D26:D35)</f>
        <v>3910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49">
        <f>SUM(O23:O29)</f>
        <v>11003.2</v>
      </c>
    </row>
    <row r="37" spans="1:15" ht="16" thickTop="1" x14ac:dyDescent="0.2">
      <c r="A37" s="31" t="s">
        <v>12</v>
      </c>
      <c r="B37" s="53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x14ac:dyDescent="0.2">
      <c r="A38" s="28" t="s">
        <v>13</v>
      </c>
      <c r="B38" s="14">
        <v>49500</v>
      </c>
      <c r="C38" s="22">
        <v>455.06</v>
      </c>
      <c r="D38" s="22">
        <v>448.05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>
        <f>SUM(C38:N38)</f>
        <v>903.11</v>
      </c>
    </row>
    <row r="39" spans="1:15" s="5" customFormat="1" x14ac:dyDescent="0.2">
      <c r="A39" s="36" t="s">
        <v>14</v>
      </c>
      <c r="B39" s="37">
        <v>20000</v>
      </c>
      <c r="C39" s="38">
        <v>800</v>
      </c>
      <c r="D39" s="38">
        <v>800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>
        <f t="shared" ref="O39:O45" si="2">SUM(C39:N39)</f>
        <v>1600</v>
      </c>
    </row>
    <row r="40" spans="1:15" s="5" customFormat="1" x14ac:dyDescent="0.2">
      <c r="A40" s="36" t="s">
        <v>42</v>
      </c>
      <c r="B40" s="37">
        <v>580</v>
      </c>
      <c r="C40" s="38">
        <v>41.43</v>
      </c>
      <c r="D40" s="38">
        <v>41.43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>
        <f t="shared" si="2"/>
        <v>82.86</v>
      </c>
    </row>
    <row r="41" spans="1:15" x14ac:dyDescent="0.2">
      <c r="A41" s="28" t="s">
        <v>15</v>
      </c>
      <c r="B41" s="14">
        <v>2500</v>
      </c>
      <c r="C41" s="22"/>
      <c r="D41" s="22">
        <v>199.3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>
        <f t="shared" si="2"/>
        <v>199.3</v>
      </c>
    </row>
    <row r="42" spans="1:15" x14ac:dyDescent="0.2">
      <c r="A42" s="28" t="s">
        <v>57</v>
      </c>
      <c r="B42" s="19">
        <v>9000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2">
        <f t="shared" si="2"/>
        <v>0</v>
      </c>
    </row>
    <row r="43" spans="1:15" x14ac:dyDescent="0.2">
      <c r="A43" s="28" t="s">
        <v>40</v>
      </c>
      <c r="B43" s="19">
        <v>2500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2">
        <f t="shared" si="2"/>
        <v>0</v>
      </c>
    </row>
    <row r="44" spans="1:15" x14ac:dyDescent="0.2">
      <c r="A44" s="28" t="s">
        <v>41</v>
      </c>
      <c r="B44" s="19">
        <v>500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2">
        <f t="shared" si="2"/>
        <v>0</v>
      </c>
    </row>
    <row r="45" spans="1:15" x14ac:dyDescent="0.2">
      <c r="A45" s="28" t="s">
        <v>51</v>
      </c>
      <c r="B45" s="19"/>
      <c r="C45" s="29">
        <v>1027.01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2">
        <f t="shared" si="2"/>
        <v>1027.01</v>
      </c>
    </row>
    <row r="46" spans="1:15" ht="16" thickBot="1" x14ac:dyDescent="0.25">
      <c r="A46" s="47" t="s">
        <v>16</v>
      </c>
      <c r="B46" s="50">
        <f>SUM(B38:B44)</f>
        <v>84580</v>
      </c>
      <c r="C46" s="50">
        <f>SUM(C38:C45)</f>
        <v>2323.5</v>
      </c>
      <c r="D46" s="50">
        <f>SUM(D38:D45)</f>
        <v>1488.78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0">
        <f>SUM(O38:O45)</f>
        <v>3812.2800000000007</v>
      </c>
    </row>
    <row r="47" spans="1:15" ht="17" thickTop="1" thickBot="1" x14ac:dyDescent="0.25">
      <c r="A47" s="51" t="s">
        <v>17</v>
      </c>
      <c r="B47" s="52">
        <v>113000</v>
      </c>
      <c r="C47" s="52">
        <f>C21+C36+C46</f>
        <v>16478.599999999999</v>
      </c>
      <c r="D47" s="52">
        <f>D21+D36+D46</f>
        <v>5483.58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56">
        <f>SUM(O39:O46)</f>
        <v>6721.4500000000007</v>
      </c>
    </row>
    <row r="48" spans="1:15" ht="16" thickTop="1" x14ac:dyDescent="0.2">
      <c r="A48" s="31" t="s">
        <v>20</v>
      </c>
      <c r="B48" s="32">
        <v>85022.77</v>
      </c>
      <c r="C48" s="33">
        <f>B48 +C7-C47</f>
        <v>71184.13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s="6" customFormat="1" x14ac:dyDescent="0.2">
      <c r="A49" s="43"/>
      <c r="B49" s="4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6" customFormat="1" x14ac:dyDescent="0.2">
      <c r="A50" s="45" t="s">
        <v>59</v>
      </c>
      <c r="B50" s="12">
        <v>240961.45</v>
      </c>
      <c r="C50" s="12">
        <v>240961.45</v>
      </c>
      <c r="D50" s="12"/>
      <c r="E50" s="12"/>
      <c r="F50" s="12"/>
      <c r="G50" s="12"/>
      <c r="H50" s="46"/>
      <c r="I50" s="12"/>
      <c r="J50" s="12"/>
      <c r="K50" s="12"/>
      <c r="L50" s="12"/>
      <c r="M50" s="12"/>
      <c r="N50" s="12"/>
      <c r="O50" s="12"/>
    </row>
    <row r="51" spans="1:15" s="6" customFormat="1" x14ac:dyDescent="0.2">
      <c r="A51" s="45" t="s">
        <v>60</v>
      </c>
      <c r="B51" s="12"/>
      <c r="C51" s="12">
        <v>-25897.25</v>
      </c>
      <c r="D51" s="12"/>
      <c r="E51" s="12"/>
      <c r="F51" s="12"/>
      <c r="G51" s="12"/>
      <c r="H51" s="46"/>
      <c r="I51" s="12"/>
      <c r="J51" s="12"/>
      <c r="K51" s="12"/>
      <c r="L51" s="12"/>
      <c r="M51" s="12"/>
      <c r="N51" s="12"/>
      <c r="O51" s="12"/>
    </row>
    <row r="52" spans="1:15" x14ac:dyDescent="0.2">
      <c r="A52" t="s">
        <v>61</v>
      </c>
      <c r="B52" s="12"/>
      <c r="C52" s="1">
        <v>6376.8</v>
      </c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</row>
    <row r="53" spans="1:15" x14ac:dyDescent="0.2">
      <c r="A53" s="42" t="s">
        <v>62</v>
      </c>
      <c r="B53" s="12"/>
      <c r="C53" s="1">
        <v>42.22</v>
      </c>
      <c r="D53" s="1"/>
      <c r="E53" s="1"/>
      <c r="F53" s="1"/>
      <c r="G53" s="1"/>
      <c r="I53" s="1"/>
      <c r="J53" s="1"/>
      <c r="K53" s="1"/>
      <c r="L53" s="1"/>
      <c r="M53" s="1"/>
      <c r="N53" s="1"/>
      <c r="O53" s="1"/>
    </row>
    <row r="54" spans="1:15" x14ac:dyDescent="0.2">
      <c r="A54" s="42" t="s">
        <v>63</v>
      </c>
      <c r="B54" s="12"/>
      <c r="C54" s="1">
        <v>1560</v>
      </c>
      <c r="D54" s="1"/>
      <c r="E54" s="1"/>
      <c r="F54" s="1"/>
      <c r="G54" s="1"/>
      <c r="I54" s="1"/>
      <c r="J54" s="1"/>
      <c r="K54" s="1"/>
      <c r="L54" s="1"/>
      <c r="M54" s="1"/>
      <c r="N54" s="1"/>
      <c r="O54" s="1"/>
    </row>
    <row r="55" spans="1:15" x14ac:dyDescent="0.2">
      <c r="C55" s="1">
        <f>SUM(C50:C54)</f>
        <v>223043.22</v>
      </c>
      <c r="D55" s="1"/>
      <c r="F55" s="1"/>
      <c r="G55" s="1"/>
      <c r="I55" s="1"/>
      <c r="J55" s="1"/>
      <c r="K55" s="1"/>
      <c r="L55" s="1"/>
      <c r="M55" s="1"/>
      <c r="N55" s="1"/>
      <c r="O55" s="5"/>
    </row>
    <row r="56" spans="1:15" x14ac:dyDescent="0.2">
      <c r="C56" s="1"/>
      <c r="D56" s="1"/>
      <c r="F56" s="1"/>
      <c r="G56" s="1"/>
      <c r="I56" s="1"/>
      <c r="J56" s="1"/>
      <c r="K56" s="1"/>
      <c r="L56" s="1"/>
      <c r="M56" s="1"/>
      <c r="N56" s="1"/>
      <c r="O56" s="5"/>
    </row>
    <row r="57" spans="1:15" x14ac:dyDescent="0.2">
      <c r="A57" t="s">
        <v>64</v>
      </c>
      <c r="B57" s="1">
        <v>248729.51</v>
      </c>
      <c r="C57" s="1">
        <f>B57+98.81</f>
        <v>248828.32</v>
      </c>
      <c r="D57" s="1">
        <f>C57+112.48</f>
        <v>248940.80000000002</v>
      </c>
      <c r="F57" s="1"/>
      <c r="G57" s="1"/>
      <c r="I57" s="1"/>
      <c r="J57" s="1"/>
      <c r="K57" s="1"/>
      <c r="L57" s="1"/>
      <c r="M57" s="1"/>
      <c r="N57" s="1"/>
      <c r="O57" s="5"/>
    </row>
    <row r="58" spans="1:15" x14ac:dyDescent="0.2">
      <c r="C58" s="1"/>
      <c r="D58" s="1"/>
      <c r="E58" s="1"/>
      <c r="F58" s="1"/>
      <c r="G58" s="1"/>
      <c r="I58" s="1"/>
      <c r="J58" s="1"/>
      <c r="K58" s="1"/>
      <c r="L58" s="1"/>
      <c r="M58" s="1"/>
      <c r="N58" s="1"/>
    </row>
    <row r="59" spans="1:15" s="6" customFormat="1" x14ac:dyDescent="0.2">
      <c r="B59" s="12"/>
      <c r="C59" s="12"/>
      <c r="H59" s="12"/>
    </row>
  </sheetData>
  <mergeCells count="1">
    <mergeCell ref="A1:F1"/>
  </mergeCells>
  <printOptions gridLines="1"/>
  <pageMargins left="0.7" right="0.7" top="0.75" bottom="0.75" header="0.3" footer="0.3"/>
  <pageSetup scale="4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LID 2017 BUDGET</vt:lpstr>
      <vt:lpstr>Sheet3</vt:lpstr>
      <vt:lpstr>'LID 2017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Putnam</dc:creator>
  <cp:lastModifiedBy>James Nigg</cp:lastModifiedBy>
  <cp:lastPrinted>2019-09-18T14:13:24Z</cp:lastPrinted>
  <dcterms:created xsi:type="dcterms:W3CDTF">2016-01-13T22:02:27Z</dcterms:created>
  <dcterms:modified xsi:type="dcterms:W3CDTF">2020-03-02T22:11:59Z</dcterms:modified>
</cp:coreProperties>
</file>